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4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</sheets>
  <definedNames>
    <definedName name="_xlnm.Print_Area" localSheetId="3">'бер'!$A$1:$AG$99</definedName>
    <definedName name="_xlnm.Print_Area" localSheetId="4">'квіт'!$A$1:$AG$99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<sst xmlns="http://schemas.openxmlformats.org/spreadsheetml/2006/main" count="520" uniqueCount="60">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</sst>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L1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30" sqref="B3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63647.20000000001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3839.7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144729.5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16880.399999999998</v>
      </c>
      <c r="U9" s="24">
        <f t="shared" si="0"/>
        <v>10903.900000000001</v>
      </c>
      <c r="V9" s="24">
        <f t="shared" si="0"/>
        <v>4537.000000000001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98216.6</v>
      </c>
      <c r="AG9" s="50">
        <f>AG10+AG15+AG24+AG33+AG47+AG52+AG54+AG61+AG62+AG71+AG72+AG76+AG88+AG81+AG83+AG82+AG69+AG89+AG91+AG90+AG70+AG40+AG92</f>
        <v>74632.29999999999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3278.9000000000005</v>
      </c>
      <c r="AG10" s="27">
        <f>B10+C10-AF10</f>
        <v>4438.4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2746.8999999999996</v>
      </c>
      <c r="AG11" s="27">
        <f>B11+C11-AF11</f>
        <v>2994.1000000000004</v>
      </c>
    </row>
    <row r="12" spans="1:33" ht="15.75">
      <c r="A12" s="3" t="s">
        <v>2</v>
      </c>
      <c r="B12" s="36">
        <v>279.7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93.8</v>
      </c>
      <c r="AG12" s="27">
        <f>B12+C12-AF12</f>
        <v>631.5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649.9999999999998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438.2</v>
      </c>
      <c r="AG14" s="27">
        <f>AG10-AG11-AG12-AG13</f>
        <v>812.7999999999993</v>
      </c>
    </row>
    <row r="15" spans="1:33" ht="15" customHeight="1">
      <c r="A15" s="4" t="s">
        <v>6</v>
      </c>
      <c r="B15" s="22">
        <f>34176.2+1100.6</f>
        <v>35276.799999999996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33044.8</v>
      </c>
      <c r="AG15" s="27">
        <f aca="true" t="shared" si="3" ref="AG15:AG31">B15+C15-AF15</f>
        <v>16047.599999999991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781.5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14961.1</v>
      </c>
      <c r="AG16" s="71">
        <f t="shared" si="3"/>
        <v>864.3999999999996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23501.799999999996</v>
      </c>
      <c r="AG17" s="27">
        <f t="shared" si="3"/>
        <v>1428.2000000000044</v>
      </c>
      <c r="AH17" s="6"/>
    </row>
    <row r="18" spans="1:33" ht="15.75">
      <c r="A18" s="3" t="s">
        <v>3</v>
      </c>
      <c r="B18" s="22">
        <v>18.1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7.3</v>
      </c>
      <c r="AG18" s="27">
        <f t="shared" si="3"/>
        <v>14.2</v>
      </c>
    </row>
    <row r="19" spans="1:33" ht="15.75">
      <c r="A19" s="3" t="s">
        <v>1</v>
      </c>
      <c r="B19" s="22">
        <v>3819.8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2152.5</v>
      </c>
      <c r="AG19" s="27">
        <f t="shared" si="3"/>
        <v>4402.200000000001</v>
      </c>
    </row>
    <row r="20" spans="1:33" ht="15.75">
      <c r="A20" s="3" t="s">
        <v>2</v>
      </c>
      <c r="B20" s="22">
        <f>4105.6+544.1</f>
        <v>4649.700000000001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v>1346.4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5333.499999999999</v>
      </c>
      <c r="AG20" s="27">
        <f t="shared" si="3"/>
        <v>6907.400000000002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/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754.3000000000001</v>
      </c>
      <c r="AG21" s="27">
        <f t="shared" si="3"/>
        <v>619.6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1982.2999999999959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167.99999999999977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1295.4000000000008</v>
      </c>
      <c r="AG23" s="27">
        <f t="shared" si="3"/>
        <v>2675.9999999999973</v>
      </c>
    </row>
    <row r="24" spans="1:33" ht="15" customHeight="1">
      <c r="A24" s="4" t="s">
        <v>7</v>
      </c>
      <c r="B24" s="22">
        <v>22277.2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8039.2</v>
      </c>
      <c r="U24" s="26">
        <v>2467</v>
      </c>
      <c r="V24" s="26">
        <v>4.9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21225.200000000004</v>
      </c>
      <c r="AG24" s="27">
        <f t="shared" si="3"/>
        <v>5190.899999999994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14475.899999999998</v>
      </c>
      <c r="AG25" s="71">
        <f t="shared" si="3"/>
        <v>3067.300000000003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15308.7</v>
      </c>
      <c r="AG26" s="27">
        <f t="shared" si="3"/>
        <v>1317.4999999999964</v>
      </c>
      <c r="AH26" s="6"/>
    </row>
    <row r="27" spans="1:33" ht="15.75">
      <c r="A27" s="3" t="s">
        <v>3</v>
      </c>
      <c r="B27" s="22">
        <v>2992.5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2148.1</v>
      </c>
      <c r="AG27" s="27">
        <f t="shared" si="3"/>
        <v>1498.8000000000002</v>
      </c>
    </row>
    <row r="28" spans="1:33" ht="15.75">
      <c r="A28" s="3" t="s">
        <v>1</v>
      </c>
      <c r="B28" s="22">
        <v>347.4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258</v>
      </c>
      <c r="AG28" s="27">
        <f t="shared" si="3"/>
        <v>89.39999999999998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2780.3999999999996</v>
      </c>
      <c r="AG29" s="27">
        <f t="shared" si="3"/>
        <v>1730.9000000000005</v>
      </c>
    </row>
    <row r="30" spans="1:33" ht="15.75">
      <c r="A30" s="3" t="s">
        <v>17</v>
      </c>
      <c r="B30" s="22">
        <v>134.1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21.600000000000023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555.5000000000017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114.29999999999984</v>
      </c>
      <c r="U32" s="22">
        <f t="shared" si="5"/>
        <v>9.20000000000018</v>
      </c>
      <c r="V32" s="22">
        <f t="shared" si="5"/>
        <v>4.9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600.2</v>
      </c>
      <c r="AG32" s="27">
        <f>AG24-AG26-AG27-AG28-AG29-AG30-AG31</f>
        <v>532.699999999997</v>
      </c>
    </row>
    <row r="33" spans="1:33" ht="15" customHeight="1">
      <c r="A33" s="4" t="s">
        <v>8</v>
      </c>
      <c r="B33" s="22">
        <f>228.8+49.9</f>
        <v>278.7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163.3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13.999999999999986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24.200000000000017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7.1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5.6000000000000005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29.599999999999937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38.79999999999998</v>
      </c>
    </row>
    <row r="47" spans="1:33" ht="17.25" customHeight="1">
      <c r="A47" s="4" t="s">
        <v>15</v>
      </c>
      <c r="B47" s="36">
        <f>1072.2-42.7</f>
        <v>1029.5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808.6</v>
      </c>
      <c r="AG47" s="27">
        <f>B47+C47-AF47</f>
        <v>718.4999999999999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213.70000000000005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97.89999999999999</v>
      </c>
      <c r="AG51" s="27">
        <f>AG47-AG49-AG48</f>
        <v>274.19999999999993</v>
      </c>
    </row>
    <row r="52" spans="1:33" ht="15" customHeight="1">
      <c r="A52" s="4" t="s">
        <v>0</v>
      </c>
      <c r="B52" s="22">
        <f>4578.7+5000</f>
        <v>9578.7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4255.900000000001</v>
      </c>
      <c r="AG52" s="27">
        <f aca="true" t="shared" si="12" ref="AG52:AG59">B52+C52-AF52</f>
        <v>7083.599999999999</v>
      </c>
    </row>
    <row r="53" spans="1:33" ht="15" customHeight="1">
      <c r="A53" s="3" t="s">
        <v>2</v>
      </c>
      <c r="B53" s="22">
        <v>446.6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306.7</v>
      </c>
      <c r="AG53" s="27">
        <f t="shared" si="12"/>
        <v>287.50000000000006</v>
      </c>
    </row>
    <row r="54" spans="1:34" ht="15" customHeight="1">
      <c r="A54" s="4" t="s">
        <v>9</v>
      </c>
      <c r="B54" s="44">
        <v>4087.7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1684.7999999999993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939.3999999999996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818.699999999999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71</v>
      </c>
      <c r="AG61" s="22">
        <f aca="true" t="shared" si="15" ref="AG61:AG67">B61+C61-AF61</f>
        <v>80.30000000000001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144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138.1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839+33.7</f>
        <v>872.7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1360.3000000000002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</f>
        <v>8500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5005.700000000001</v>
      </c>
      <c r="AG89" s="22">
        <f t="shared" si="17"/>
        <v>5567.199999999999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1611.2</v>
      </c>
      <c r="AG90" s="22">
        <f t="shared" si="17"/>
        <v>805.6000000000001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21856.1</v>
      </c>
      <c r="AG92" s="22">
        <f t="shared" si="17"/>
        <v>30302.200000000004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144729.5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16880.399999999998</v>
      </c>
      <c r="U94" s="42">
        <f t="shared" si="18"/>
        <v>10903.900000000001</v>
      </c>
      <c r="V94" s="42">
        <f t="shared" si="18"/>
        <v>4537.000000000001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98216.6</v>
      </c>
      <c r="AG94" s="58">
        <f>AG10+AG15+AG24+AG33+AG47+AG52+AG54+AG61+AG62+AG69+AG71+AG72+AG76+AG81+AG82+AG83+AG88+AG89+AG90+AG91+AG70+AG40+AG92</f>
        <v>74632.29999999999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45802.9</v>
      </c>
      <c r="AG95" s="27">
        <f>B95+C95-AF95</f>
        <v>6138.800000000003</v>
      </c>
    </row>
    <row r="96" spans="1:33" ht="15.75">
      <c r="A96" s="3" t="s">
        <v>2</v>
      </c>
      <c r="B96" s="22">
        <f aca="true" t="shared" si="20" ref="B96:AD96">B12+B20+B29+B36+B57+B66+B44+B80+B74+B53</f>
        <v>9131.3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2877.7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9297.199999999999</v>
      </c>
      <c r="AG96" s="27">
        <f>B96+C96-AF96</f>
        <v>10856.1</v>
      </c>
    </row>
    <row r="97" spans="1:33" ht="15.75">
      <c r="A97" s="3" t="s">
        <v>3</v>
      </c>
      <c r="B97" s="22">
        <f aca="true" t="shared" si="21" ref="B97:AA97">B18+B27+B42+B64+B78</f>
        <v>3010.6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2155.4</v>
      </c>
      <c r="AG97" s="27">
        <f>B97+C97-AF97</f>
        <v>1512.9999999999995</v>
      </c>
    </row>
    <row r="98" spans="1:33" ht="15.75">
      <c r="A98" s="3" t="s">
        <v>1</v>
      </c>
      <c r="B98" s="22">
        <f aca="true" t="shared" si="22" ref="B98:AD98">B19+B28+B65+B35+B43+B56+B79</f>
        <v>4206.3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2451.4</v>
      </c>
      <c r="AG98" s="27">
        <f>B98+C98-AF98</f>
        <v>4522.6</v>
      </c>
    </row>
    <row r="99" spans="1:33" ht="15.75">
      <c r="A99" s="3" t="s">
        <v>17</v>
      </c>
      <c r="B99" s="22">
        <f aca="true" t="shared" si="23" ref="B99:AD99">B21+B30+B49+B37+B58+B13+B75</f>
        <v>2106.1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27.3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1602.6</v>
      </c>
      <c r="AG99" s="27">
        <f>B99+C99-AF99</f>
        <v>1267.6</v>
      </c>
    </row>
    <row r="100" spans="1:33" ht="12.75">
      <c r="A100" s="1" t="s">
        <v>41</v>
      </c>
      <c r="B100" s="2">
        <f aca="true" t="shared" si="24" ref="B100:U100">B94-B95-B96-B97-B98-B99</f>
        <v>77924.09999999998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2656.700000000002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1043.8999999999974</v>
      </c>
      <c r="U100" s="2">
        <f t="shared" si="24"/>
        <v>366.90000000000174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36907.100000000006</v>
      </c>
      <c r="AG100" s="2">
        <f>AG94-AG95-AG96-AG97-AG98-AG99</f>
        <v>50334.19999999999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2016-04-27T10:23:34Z</cp:lastPrinted>
  <dcterms:created xsi:type="dcterms:W3CDTF">2002-11-05T08:53:00Z</dcterms:created>
  <dcterms:modified xsi:type="dcterms:W3CDTF">2016-04-28T05:04:17Z</dcterms:modified>
  <cp:category/>
  <cp:version/>
  <cp:contentType/>
  <cp:contentStatus/>
</cp:coreProperties>
</file>